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dytucker_1/Desktop/Sandy Desktop workfile/BOARD SAT/Devt mtgs/2025/Feb 13 /"/>
    </mc:Choice>
  </mc:AlternateContent>
  <xr:revisionPtr revIDLastSave="179" documentId="8_{FB220DF9-6515-F149-9D33-D1C7DFEBA8E4}" xr6:coauthVersionLast="47" xr6:coauthVersionMax="47" xr10:uidLastSave="{22BC2F69-8A6B-4AB3-A045-DCF51F6A32D2}"/>
  <bookViews>
    <workbookView xWindow="1000" yWindow="500" windowWidth="27800" windowHeight="12620" xr2:uid="{8A7753A3-ABA5-9049-9D78-787BA532C906}"/>
  </bookViews>
  <sheets>
    <sheet name="Sheet1" sheetId="1" r:id="rId1"/>
  </sheets>
  <definedNames>
    <definedName name="_xlnm.Print_Area" localSheetId="0">Sheet1!$A$1:$I$17</definedName>
    <definedName name="_xlnm.Print_Titles" localSheetId="0">Sheet1!$3:$3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E8" i="1"/>
  <c r="D8" i="1"/>
  <c r="G7" i="1"/>
  <c r="G6" i="1"/>
  <c r="G13" i="1"/>
  <c r="G12" i="1"/>
  <c r="G10" i="1"/>
  <c r="E15" i="1"/>
  <c r="G15" i="1" l="1"/>
  <c r="D15" i="1"/>
  <c r="G8" i="1" l="1"/>
  <c r="D16" i="1" l="1"/>
  <c r="E16" i="1"/>
</calcChain>
</file>

<file path=xl/sharedStrings.xml><?xml version="1.0" encoding="utf-8"?>
<sst xmlns="http://schemas.openxmlformats.org/spreadsheetml/2006/main" count="39" uniqueCount="39">
  <si>
    <t xml:space="preserve">FY2026 Fundraising Goals </t>
  </si>
  <si>
    <t>Purpose</t>
  </si>
  <si>
    <t>Funding Deadline</t>
  </si>
  <si>
    <t>Event Date</t>
  </si>
  <si>
    <t>Primary 
Goal</t>
  </si>
  <si>
    <t>Funds 
Raised 
to Date</t>
  </si>
  <si>
    <t>Revised Goal</t>
  </si>
  <si>
    <t>Funds 
to be 
Raised</t>
  </si>
  <si>
    <t>Prospects</t>
  </si>
  <si>
    <t>Progress/Outcomes</t>
  </si>
  <si>
    <t xml:space="preserve">
Unrestricted
</t>
  </si>
  <si>
    <t xml:space="preserve">
Individuals</t>
  </si>
  <si>
    <t>Foundations</t>
  </si>
  <si>
    <t>Received competitve capacity-building grant from FSHC/Mellon</t>
  </si>
  <si>
    <t xml:space="preserve">Fees
</t>
  </si>
  <si>
    <t>Sold out facilitator training in November; the next is planned for April.</t>
  </si>
  <si>
    <t xml:space="preserve">
Subtotal Unrestricted
</t>
  </si>
  <si>
    <t xml:space="preserve">
Restricted
</t>
  </si>
  <si>
    <t xml:space="preserve">
Black History Live
</t>
  </si>
  <si>
    <t>February</t>
  </si>
  <si>
    <t>$7500 250-150 grant; $4100 sponsorships; $7050 Partner Cost Share; $650 individual donation; $1100 Private events</t>
  </si>
  <si>
    <t>Colorado Book Awards</t>
  </si>
  <si>
    <t>September</t>
  </si>
  <si>
    <t>sponsors and donors; $10k registration fees/tickets/Ads</t>
  </si>
  <si>
    <t>$25K MSU-Denver In-Kind</t>
  </si>
  <si>
    <t xml:space="preserve">
Colorado Poet Laureate
</t>
  </si>
  <si>
    <t>All year</t>
  </si>
  <si>
    <t>Bonfils-Stanton; El Pomar; Donors; LoC</t>
  </si>
  <si>
    <t>CCI, Governor's Office
Additional partner contributions to CPL programming: The Word=$3500; CPL Anthology=$5,000</t>
  </si>
  <si>
    <t xml:space="preserve">
Conversations / By the People
</t>
  </si>
  <si>
    <t>May - August</t>
  </si>
  <si>
    <t xml:space="preserve"> </t>
  </si>
  <si>
    <t>Smithsonian contract</t>
  </si>
  <si>
    <t xml:space="preserve">Hum Data </t>
  </si>
  <si>
    <t>Summer</t>
  </si>
  <si>
    <t>Move archives that are at Public Storage</t>
  </si>
  <si>
    <t xml:space="preserve">
Subtotal Restricted
</t>
  </si>
  <si>
    <t xml:space="preserve">
TOTAL
</t>
  </si>
  <si>
    <t>Estimated FY26 Operating Costs are $550,000 (November estimate); approx. $30,000 can go towards this out of what we have raised so far.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</si>
</sst>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164" formatCode="[$-409]mmmm\ d\,\ yyyy;@"/>
    <numFmt numFmtId="165" formatCode="[$$-409]#,##0"/>
    <numFmt numFmtId="166" formatCode="&quot;$&quot;#,##0"/>
  </numFmts>
  <fonts count="7">
    <font>
      <sz val="12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1"/>
      <name val="Verdana"/>
      <family val="2"/>
    </font>
    <font>
      <b/>
      <sz val="11"/>
      <color rgb="FFFF0000"/>
      <name val="Verdana"/>
      <family val="2"/>
    </font>
    <font>
      <sz val="11"/>
      <color rgb="FF000000"/>
      <name val="Verdana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slantDashDot">
        <color auto="1"/>
      </left>
      <right style="slantDashDot">
        <color auto="1"/>
      </right>
      <top/>
      <bottom style="slantDashDot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right" vertical="center" wrapText="1"/>
    </xf>
    <xf numFmtId="166" fontId="3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166" fontId="3" fillId="0" borderId="1" xfId="0" applyNumberFormat="1" applyFont="1" applyBorder="1" applyAlignment="1">
      <alignment horizontal="right" vertical="center" wrapText="1"/>
    </xf>
    <xf numFmtId="166" fontId="3" fillId="2" borderId="2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165" fontId="3" fillId="0" borderId="6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165" fontId="3" fillId="0" borderId="2" xfId="0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3" borderId="0" xfId="0" applyFont="1" applyFill="1" applyAlignment="1">
      <alignment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65" fontId="1" fillId="5" borderId="1" xfId="0" applyNumberFormat="1" applyFont="1" applyFill="1" applyBorder="1" applyAlignment="1">
      <alignment horizontal="center" vertical="center" wrapText="1"/>
    </xf>
    <xf numFmtId="165" fontId="1" fillId="5" borderId="3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65" fontId="1" fillId="6" borderId="1" xfId="0" applyNumberFormat="1" applyFont="1" applyFill="1" applyBorder="1" applyAlignment="1">
      <alignment horizontal="right" vertical="center" wrapText="1"/>
    </xf>
    <xf numFmtId="165" fontId="1" fillId="6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165" fontId="1" fillId="5" borderId="1" xfId="0" applyNumberFormat="1" applyFont="1" applyFill="1" applyBorder="1" applyAlignment="1">
      <alignment horizontal="right" vertical="center" wrapText="1"/>
    </xf>
    <xf numFmtId="166" fontId="1" fillId="5" borderId="1" xfId="0" applyNumberFormat="1" applyFont="1" applyFill="1" applyBorder="1" applyAlignment="1">
      <alignment horizontal="right" vertical="center" wrapText="1"/>
    </xf>
    <xf numFmtId="0" fontId="1" fillId="7" borderId="3" xfId="0" applyFont="1" applyFill="1" applyBorder="1" applyAlignment="1">
      <alignment vertical="center" wrapText="1"/>
    </xf>
    <xf numFmtId="164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right" vertical="center" wrapText="1"/>
    </xf>
    <xf numFmtId="165" fontId="3" fillId="7" borderId="5" xfId="0" applyNumberFormat="1" applyFont="1" applyFill="1" applyBorder="1" applyAlignment="1">
      <alignment horizontal="right" vertical="center" wrapText="1"/>
    </xf>
    <xf numFmtId="165" fontId="3" fillId="7" borderId="5" xfId="0" applyNumberFormat="1" applyFont="1" applyFill="1" applyBorder="1" applyAlignment="1">
      <alignment vertical="center" wrapText="1"/>
    </xf>
    <xf numFmtId="165" fontId="3" fillId="7" borderId="4" xfId="0" applyNumberFormat="1" applyFont="1" applyFill="1" applyBorder="1" applyAlignment="1">
      <alignment vertical="center" wrapText="1"/>
    </xf>
    <xf numFmtId="0" fontId="1" fillId="7" borderId="6" xfId="0" applyFont="1" applyFill="1" applyBorder="1" applyAlignment="1">
      <alignment vertical="center" wrapText="1"/>
    </xf>
    <xf numFmtId="164" fontId="1" fillId="7" borderId="0" xfId="0" applyNumberFormat="1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right" vertical="center" wrapText="1"/>
    </xf>
    <xf numFmtId="165" fontId="1" fillId="7" borderId="0" xfId="0" applyNumberFormat="1" applyFont="1" applyFill="1" applyAlignment="1">
      <alignment horizontal="right" vertical="center" wrapText="1"/>
    </xf>
    <xf numFmtId="165" fontId="1" fillId="7" borderId="0" xfId="0" applyNumberFormat="1" applyFont="1" applyFill="1" applyAlignment="1">
      <alignment vertical="center" wrapText="1"/>
    </xf>
    <xf numFmtId="165" fontId="1" fillId="7" borderId="8" xfId="0" applyNumberFormat="1" applyFont="1" applyFill="1" applyBorder="1" applyAlignment="1">
      <alignment vertical="center" wrapText="1"/>
    </xf>
    <xf numFmtId="8" fontId="1" fillId="6" borderId="1" xfId="0" applyNumberFormat="1" applyFont="1" applyFill="1" applyBorder="1" applyAlignment="1">
      <alignment horizontal="right" vertical="center" wrapText="1"/>
    </xf>
    <xf numFmtId="165" fontId="4" fillId="0" borderId="1" xfId="0" applyNumberFormat="1" applyFont="1" applyBorder="1" applyAlignment="1">
      <alignment vertical="center" wrapText="1"/>
    </xf>
    <xf numFmtId="165" fontId="3" fillId="0" borderId="1" xfId="0" quotePrefix="1" applyNumberFormat="1" applyFont="1" applyBorder="1" applyAlignment="1">
      <alignment horizontal="right" vertical="center" wrapText="1"/>
    </xf>
    <xf numFmtId="165" fontId="3" fillId="0" borderId="3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 wrapText="1"/>
    </xf>
    <xf numFmtId="165" fontId="3" fillId="0" borderId="10" xfId="0" applyNumberFormat="1" applyFont="1" applyBorder="1" applyAlignment="1">
      <alignment vertical="center" wrapText="1"/>
    </xf>
    <xf numFmtId="165" fontId="5" fillId="5" borderId="11" xfId="0" applyNumberFormat="1" applyFont="1" applyFill="1" applyBorder="1" applyAlignment="1">
      <alignment horizontal="right" vertical="center" wrapText="1"/>
    </xf>
    <xf numFmtId="166" fontId="3" fillId="8" borderId="2" xfId="0" applyNumberFormat="1" applyFont="1" applyFill="1" applyBorder="1" applyAlignment="1">
      <alignment horizontal="right" vertical="center" wrapText="1"/>
    </xf>
    <xf numFmtId="166" fontId="3" fillId="8" borderId="1" xfId="0" applyNumberFormat="1" applyFont="1" applyFill="1" applyBorder="1" applyAlignment="1">
      <alignment horizontal="right" vertical="center" wrapText="1"/>
    </xf>
    <xf numFmtId="165" fontId="1" fillId="8" borderId="1" xfId="0" applyNumberFormat="1" applyFont="1" applyFill="1" applyBorder="1" applyAlignment="1">
      <alignment horizontal="right" vertical="center" wrapText="1"/>
    </xf>
    <xf numFmtId="0" fontId="6" fillId="0" borderId="3" xfId="0" applyFont="1" applyBorder="1" applyAlignment="1">
      <alignment vertical="center" wrapText="1"/>
    </xf>
    <xf numFmtId="6" fontId="3" fillId="2" borderId="2" xfId="0" applyNumberFormat="1" applyFont="1" applyFill="1" applyBorder="1" applyAlignment="1">
      <alignment vertical="center" wrapText="1"/>
    </xf>
    <xf numFmtId="166" fontId="5" fillId="6" borderId="13" xfId="0" applyNumberFormat="1" applyFont="1" applyFill="1" applyBorder="1" applyAlignment="1">
      <alignment horizontal="right" vertical="center" wrapText="1"/>
    </xf>
    <xf numFmtId="165" fontId="3" fillId="0" borderId="14" xfId="0" applyNumberFormat="1" applyFont="1" applyBorder="1" applyAlignment="1">
      <alignment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6" fontId="1" fillId="6" borderId="1" xfId="0" applyNumberFormat="1" applyFont="1" applyFill="1" applyBorder="1" applyAlignment="1">
      <alignment horizontal="right" vertical="center" wrapText="1"/>
    </xf>
    <xf numFmtId="165" fontId="1" fillId="2" borderId="1" xfId="0" applyNumberFormat="1" applyFont="1" applyFill="1" applyBorder="1" applyAlignment="1">
      <alignment vertical="center" wrapText="1"/>
    </xf>
    <xf numFmtId="165" fontId="4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 wrapText="1"/>
    </xf>
    <xf numFmtId="165" fontId="3" fillId="2" borderId="9" xfId="0" applyNumberFormat="1" applyFont="1" applyFill="1" applyBorder="1" applyAlignment="1">
      <alignment vertical="center" wrapText="1"/>
    </xf>
    <xf numFmtId="165" fontId="3" fillId="2" borderId="12" xfId="0" applyNumberFormat="1" applyFont="1" applyFill="1" applyBorder="1" applyAlignment="1">
      <alignment vertical="center" wrapText="1"/>
    </xf>
    <xf numFmtId="165" fontId="1" fillId="2" borderId="4" xfId="0" applyNumberFormat="1" applyFont="1" applyFill="1" applyBorder="1" applyAlignment="1">
      <alignment vertical="center" wrapText="1"/>
    </xf>
    <xf numFmtId="166" fontId="3" fillId="9" borderId="1" xfId="0" applyNumberFormat="1" applyFont="1" applyFill="1" applyBorder="1" applyAlignment="1">
      <alignment horizontal="right" vertical="center" wrapText="1"/>
    </xf>
    <xf numFmtId="166" fontId="3" fillId="9" borderId="2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right" vertical="center" wrapText="1"/>
    </xf>
    <xf numFmtId="166" fontId="3" fillId="9" borderId="3" xfId="0" applyNumberFormat="1" applyFont="1" applyFill="1" applyBorder="1" applyAlignment="1">
      <alignment horizontal="right" vertical="center" wrapText="1"/>
    </xf>
    <xf numFmtId="166" fontId="1" fillId="9" borderId="3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E4BD"/>
      <color rgb="FFFCE4D7"/>
      <color rgb="FFEBF2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C0882-5D22-3144-B52D-B45F36C38D88}">
  <dimension ref="A1:GF16"/>
  <sheetViews>
    <sheetView tabSelected="1" zoomScale="110" zoomScaleNormal="110" zoomScaleSheetLayoutView="35" zoomScalePageLayoutView="150" workbookViewId="0">
      <selection activeCell="B18" sqref="B18"/>
    </sheetView>
  </sheetViews>
  <sheetFormatPr defaultColWidth="10.875" defaultRowHeight="15"/>
  <cols>
    <col min="1" max="1" width="24.875" style="2" customWidth="1"/>
    <col min="2" max="2" width="18.125" style="18" customWidth="1"/>
    <col min="3" max="3" width="19.625" style="1" customWidth="1"/>
    <col min="4" max="4" width="12.625" style="11" customWidth="1"/>
    <col min="5" max="5" width="14.125" style="11" customWidth="1"/>
    <col min="6" max="6" width="15.875" style="11" customWidth="1"/>
    <col min="7" max="7" width="13.5" style="11" customWidth="1"/>
    <col min="8" max="8" width="35.875" style="2" customWidth="1"/>
    <col min="9" max="9" width="40.125" style="2" customWidth="1"/>
    <col min="10" max="16384" width="10.875" style="2"/>
  </cols>
  <sheetData>
    <row r="1" spans="1:188" s="19" customFormat="1" ht="29.1" customHeight="1">
      <c r="A1" s="75" t="s">
        <v>0</v>
      </c>
      <c r="B1" s="75"/>
      <c r="C1" s="76"/>
      <c r="D1" s="76"/>
      <c r="E1" s="76"/>
      <c r="F1" s="76"/>
      <c r="G1" s="76"/>
      <c r="H1" s="76"/>
      <c r="I1" s="76"/>
    </row>
    <row r="2" spans="1:188" ht="21" customHeight="1" thickBot="1">
      <c r="A2" s="77">
        <v>46066</v>
      </c>
      <c r="B2" s="77"/>
      <c r="C2" s="78"/>
      <c r="D2" s="78"/>
      <c r="E2" s="78"/>
      <c r="F2" s="78"/>
      <c r="G2" s="78"/>
      <c r="H2" s="78"/>
      <c r="I2" s="78"/>
    </row>
    <row r="3" spans="1:188" s="21" customFormat="1" ht="62.1" customHeight="1" thickBot="1">
      <c r="A3" s="25" t="s">
        <v>1</v>
      </c>
      <c r="B3" s="26" t="s">
        <v>2</v>
      </c>
      <c r="C3" s="25" t="s">
        <v>3</v>
      </c>
      <c r="D3" s="25" t="s">
        <v>4</v>
      </c>
      <c r="E3" s="27" t="s">
        <v>5</v>
      </c>
      <c r="F3" s="27" t="s">
        <v>6</v>
      </c>
      <c r="G3" s="27" t="s">
        <v>7</v>
      </c>
      <c r="H3" s="28" t="s">
        <v>8</v>
      </c>
      <c r="I3" s="27" t="s">
        <v>9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188" s="20" customFormat="1" ht="47.1" customHeight="1" thickBot="1">
      <c r="A4" s="37" t="s">
        <v>10</v>
      </c>
      <c r="B4" s="38"/>
      <c r="C4" s="39"/>
      <c r="D4" s="40"/>
      <c r="E4" s="41"/>
      <c r="F4" s="41"/>
      <c r="G4" s="41"/>
      <c r="H4" s="42"/>
      <c r="I4" s="4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188" ht="75.75" customHeight="1">
      <c r="A5" s="13" t="s">
        <v>11</v>
      </c>
      <c r="B5" s="16"/>
      <c r="C5" s="3"/>
      <c r="D5" s="4">
        <v>5000</v>
      </c>
      <c r="E5" s="58">
        <v>13429</v>
      </c>
      <c r="F5" s="5"/>
      <c r="G5" s="9">
        <v>0</v>
      </c>
      <c r="H5" s="14"/>
      <c r="I5" s="62"/>
    </row>
    <row r="6" spans="1:188" ht="92.25" customHeight="1" thickBot="1">
      <c r="A6" s="61" t="s">
        <v>12</v>
      </c>
      <c r="B6" s="23"/>
      <c r="C6" s="6"/>
      <c r="D6" s="7">
        <v>15000</v>
      </c>
      <c r="E6" s="59">
        <v>15000</v>
      </c>
      <c r="F6" s="8"/>
      <c r="G6" s="8">
        <f>D6-E6</f>
        <v>0</v>
      </c>
      <c r="H6" s="24"/>
      <c r="I6" s="10" t="s">
        <v>13</v>
      </c>
    </row>
    <row r="7" spans="1:188" ht="54" customHeight="1" thickBot="1">
      <c r="A7" s="13" t="s">
        <v>14</v>
      </c>
      <c r="B7" s="16"/>
      <c r="C7" s="3"/>
      <c r="D7" s="4">
        <v>11500</v>
      </c>
      <c r="E7" s="9">
        <v>6750</v>
      </c>
      <c r="F7" s="5"/>
      <c r="G7" s="74">
        <f>D7-E7</f>
        <v>4750</v>
      </c>
      <c r="H7" s="12"/>
      <c r="I7" s="15" t="s">
        <v>15</v>
      </c>
    </row>
    <row r="8" spans="1:188" s="20" customFormat="1" ht="53.1" customHeight="1" thickBot="1">
      <c r="A8" s="29" t="s">
        <v>16</v>
      </c>
      <c r="B8" s="30"/>
      <c r="C8" s="31"/>
      <c r="D8" s="32">
        <f>SUM(D5:D7)</f>
        <v>31500</v>
      </c>
      <c r="E8" s="60">
        <f>SUM(E5:E7)</f>
        <v>35179</v>
      </c>
      <c r="F8" s="51"/>
      <c r="G8" s="65">
        <f>D8-E8</f>
        <v>-3679</v>
      </c>
      <c r="H8" s="33"/>
      <c r="I8" s="67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</row>
    <row r="9" spans="1:188" s="22" customFormat="1" ht="55.5" customHeight="1" thickBot="1">
      <c r="A9" s="44" t="s">
        <v>17</v>
      </c>
      <c r="B9" s="45"/>
      <c r="C9" s="46"/>
      <c r="D9" s="47"/>
      <c r="E9" s="48"/>
      <c r="F9" s="48"/>
      <c r="G9" s="48"/>
      <c r="H9" s="49"/>
      <c r="I9" s="50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</row>
    <row r="10" spans="1:188" ht="78" customHeight="1" thickBot="1">
      <c r="A10" s="10" t="s">
        <v>18</v>
      </c>
      <c r="B10" s="17"/>
      <c r="C10" s="6" t="s">
        <v>19</v>
      </c>
      <c r="D10" s="7">
        <v>20100</v>
      </c>
      <c r="E10" s="59">
        <v>20400</v>
      </c>
      <c r="F10" s="8"/>
      <c r="G10" s="8">
        <f>D10-E10</f>
        <v>-300</v>
      </c>
      <c r="H10" s="52"/>
      <c r="I10" s="68" t="s">
        <v>20</v>
      </c>
    </row>
    <row r="11" spans="1:188" ht="87.95" customHeight="1">
      <c r="A11" s="10" t="s">
        <v>21</v>
      </c>
      <c r="B11" s="17"/>
      <c r="C11" s="6" t="s">
        <v>22</v>
      </c>
      <c r="D11" s="53">
        <v>61000</v>
      </c>
      <c r="E11" s="79">
        <v>25000</v>
      </c>
      <c r="F11" s="8"/>
      <c r="G11" s="73">
        <v>36000</v>
      </c>
      <c r="H11" s="54" t="s">
        <v>23</v>
      </c>
      <c r="I11" s="69" t="s">
        <v>24</v>
      </c>
    </row>
    <row r="12" spans="1:188" ht="77.25" customHeight="1">
      <c r="A12" s="10" t="s">
        <v>25</v>
      </c>
      <c r="B12" s="17"/>
      <c r="C12" s="6" t="s">
        <v>26</v>
      </c>
      <c r="D12" s="7">
        <v>20000</v>
      </c>
      <c r="E12" s="79">
        <v>15000</v>
      </c>
      <c r="F12" s="8"/>
      <c r="G12" s="73">
        <f>D12-E12</f>
        <v>5000</v>
      </c>
      <c r="H12" s="54" t="s">
        <v>27</v>
      </c>
      <c r="I12" s="55" t="s">
        <v>28</v>
      </c>
    </row>
    <row r="13" spans="1:188" ht="75.95" customHeight="1">
      <c r="A13" s="10" t="s">
        <v>29</v>
      </c>
      <c r="B13" s="17"/>
      <c r="C13" s="6" t="s">
        <v>30</v>
      </c>
      <c r="D13" s="7">
        <v>25000</v>
      </c>
      <c r="E13" s="59">
        <v>25000</v>
      </c>
      <c r="F13" s="8"/>
      <c r="G13" s="8">
        <f>D13-E13</f>
        <v>0</v>
      </c>
      <c r="H13" s="56" t="s">
        <v>31</v>
      </c>
      <c r="I13" s="70" t="s">
        <v>32</v>
      </c>
    </row>
    <row r="14" spans="1:188" ht="75.95" customHeight="1">
      <c r="A14" s="10" t="s">
        <v>33</v>
      </c>
      <c r="B14" s="17"/>
      <c r="C14" s="6" t="s">
        <v>34</v>
      </c>
      <c r="D14" s="7">
        <v>5000</v>
      </c>
      <c r="E14" s="79">
        <v>0</v>
      </c>
      <c r="F14" s="8"/>
      <c r="G14" s="80">
        <v>5000</v>
      </c>
      <c r="H14" s="64"/>
      <c r="I14" s="71" t="s">
        <v>35</v>
      </c>
    </row>
    <row r="15" spans="1:188" s="20" customFormat="1" ht="47.1" customHeight="1">
      <c r="A15" s="29" t="s">
        <v>36</v>
      </c>
      <c r="B15" s="30"/>
      <c r="C15" s="31"/>
      <c r="D15" s="32">
        <f>SUM(D10:D13)</f>
        <v>126100</v>
      </c>
      <c r="E15" s="66">
        <f>SUM(E10:E13)</f>
        <v>85400</v>
      </c>
      <c r="F15" s="32"/>
      <c r="G15" s="81">
        <f>SUM(G10:G13)</f>
        <v>40700</v>
      </c>
      <c r="H15" s="63"/>
      <c r="I15" s="7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</row>
    <row r="16" spans="1:188" s="22" customFormat="1" ht="69" customHeight="1">
      <c r="A16" s="34" t="s">
        <v>37</v>
      </c>
      <c r="B16" s="26"/>
      <c r="C16" s="25"/>
      <c r="D16" s="35">
        <f>D15+D8</f>
        <v>157600</v>
      </c>
      <c r="E16" s="35">
        <f>E15+E8</f>
        <v>120579</v>
      </c>
      <c r="F16" s="36"/>
      <c r="G16" s="81">
        <f>G15+G8</f>
        <v>37021</v>
      </c>
      <c r="H16" s="57"/>
      <c r="I16" s="72" t="s">
        <v>38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</row>
  </sheetData>
  <sortState xmlns:xlrd2="http://schemas.microsoft.com/office/spreadsheetml/2017/richdata2" ref="A10:I13">
    <sortCondition ref="A10:A13"/>
  </sortState>
  <mergeCells count="2">
    <mergeCell ref="A1:I1"/>
    <mergeCell ref="A2:I2"/>
  </mergeCells>
  <printOptions horizontalCentered="1"/>
  <pageMargins left="0.25" right="0.25" top="0.25" bottom="0.25" header="0.25" footer="0.25"/>
  <pageSetup scale="60" orientation="landscape" r:id="rId1"/>
  <headerFooter differentFirst="1">
    <oddFooter>&amp;R&amp;"Calibri,Regular"&amp;K000000&amp;N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F3D6D9EBE00489F8604158D5D81F0" ma:contentTypeVersion="11" ma:contentTypeDescription="Create a new document." ma:contentTypeScope="" ma:versionID="3d611f62c10ccdb29d26c586b6208739">
  <xsd:schema xmlns:xsd="http://www.w3.org/2001/XMLSchema" xmlns:xs="http://www.w3.org/2001/XMLSchema" xmlns:p="http://schemas.microsoft.com/office/2006/metadata/properties" xmlns:ns2="8b71c3a2-8e59-45cc-b6c4-ff5e28faff8c" xmlns:ns3="d3f86c2f-de3a-4580-8288-4044f677c8cd" targetNamespace="http://schemas.microsoft.com/office/2006/metadata/properties" ma:root="true" ma:fieldsID="57fb6803b85fffbf0428279c559087c1" ns2:_="" ns3:_="">
    <xsd:import namespace="8b71c3a2-8e59-45cc-b6c4-ff5e28faff8c"/>
    <xsd:import namespace="d3f86c2f-de3a-4580-8288-4044f677c8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71c3a2-8e59-45cc-b6c4-ff5e28faff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705123b-b650-4af4-b90c-4cc98470a5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f86c2f-de3a-4580-8288-4044f677c8c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2d08094-c756-4b2f-a0f1-e37c6a5a2593}" ma:internalName="TaxCatchAll" ma:showField="CatchAllData" ma:web="d3f86c2f-de3a-4580-8288-4044f677c8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f86c2f-de3a-4580-8288-4044f677c8cd" xsi:nil="true"/>
    <lcf76f155ced4ddcb4097134ff3c332f xmlns="8b71c3a2-8e59-45cc-b6c4-ff5e28faff8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1E25E8-1214-472D-AF4B-092F5A2C7D1B}"/>
</file>

<file path=customXml/itemProps2.xml><?xml version="1.0" encoding="utf-8"?>
<ds:datastoreItem xmlns:ds="http://schemas.openxmlformats.org/officeDocument/2006/customXml" ds:itemID="{47C7C375-7DAB-458F-B202-580C32D1A634}"/>
</file>

<file path=customXml/itemProps3.xml><?xml version="1.0" encoding="utf-8"?>
<ds:datastoreItem xmlns:ds="http://schemas.openxmlformats.org/officeDocument/2006/customXml" ds:itemID="{08E9DD52-7840-4915-8DE4-CDD8201918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Sarah Olivier</cp:lastModifiedBy>
  <cp:revision/>
  <dcterms:created xsi:type="dcterms:W3CDTF">2020-02-26T20:03:21Z</dcterms:created>
  <dcterms:modified xsi:type="dcterms:W3CDTF">2026-02-25T00:02:04Z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0x0101003D0F3D6D9EBE00489F8604158D5D81F0</vt:lpwstr>
  </property>
  <property fmtid="{D5CDD505-2E9C-101B-9397-08002B2CF9AE}" pid="3" name="Order">
    <vt:r8>1299000</vt:r8>
  </property>
</Properties>
</file>